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0"/>
  </bookViews>
  <sheets>
    <sheet name="приложение" sheetId="1" r:id="rId1"/>
  </sheets>
  <definedNames>
    <definedName name="OLE_LINK1" localSheetId="0">'приложение'!#REF!</definedName>
    <definedName name="_xlnm.Print_Titles" localSheetId="0">'приложение'!$4:$7</definedName>
  </definedNames>
  <calcPr fullCalcOnLoad="1"/>
</workbook>
</file>

<file path=xl/sharedStrings.xml><?xml version="1.0" encoding="utf-8"?>
<sst xmlns="http://schemas.openxmlformats.org/spreadsheetml/2006/main" count="41" uniqueCount="41">
  <si>
    <t>НАЛОГИ НА ПРИБЫЛЬ, ДОХОДЫ</t>
  </si>
  <si>
    <t xml:space="preserve"> 000 1 01 00000 00 0000 000</t>
  </si>
  <si>
    <t>Налог на доходы физических лиц</t>
  </si>
  <si>
    <t xml:space="preserve">000 1 01 02000 01 0000 110 </t>
  </si>
  <si>
    <t>НАЛОГИ НА СОВОКУПНЫЙ ДОХОД</t>
  </si>
  <si>
    <t>000 1 05 00000 00 0000 000</t>
  </si>
  <si>
    <t xml:space="preserve"> 000 1 06 00000 00 0000 000</t>
  </si>
  <si>
    <t>Налог на имущество физических лиц</t>
  </si>
  <si>
    <t xml:space="preserve"> 000 1 06 01000 00 0000 110 </t>
  </si>
  <si>
    <t>Земельный налог</t>
  </si>
  <si>
    <t xml:space="preserve"> 000 1 06 06000 00 0000 110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</si>
  <si>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</si>
  <si>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</si>
  <si>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Единый сельскохозяйственный налог</t>
  </si>
  <si>
    <t>000 105 03000 00 0000 000</t>
  </si>
  <si>
    <t>НАЛОГИ НА ИМУЩЕСТВО</t>
  </si>
  <si>
    <t>% исполн к плану на год (уточненному) (гр.5/гр.4*100)</t>
  </si>
  <si>
    <t>000 1 00 00000 00 0000 000</t>
  </si>
  <si>
    <t>Наименование</t>
  </si>
  <si>
    <t>Код дохода</t>
  </si>
  <si>
    <t xml:space="preserve"> рублей </t>
  </si>
  <si>
    <t>ИТОГО налоговые доходы</t>
  </si>
  <si>
    <t>ИТОГО неналоговые доходы</t>
  </si>
  <si>
    <t xml:space="preserve"> ИТОГО  доходы</t>
  </si>
  <si>
    <t>Государственная пошлина</t>
  </si>
  <si>
    <t xml:space="preserve">000 1 08 00000 00 0000 000 </t>
  </si>
  <si>
    <t>НАЛОГИ НА ТОВАРЫ (РАБОТЫ, УСЛУГИ), РЕАЛИЗУЕМЫЕ НА ТЕРРИТОРИИ РФ</t>
  </si>
  <si>
    <t>000 1 03 00000 00 0000 000</t>
  </si>
  <si>
    <t>Акцизы</t>
  </si>
  <si>
    <t>000 1 03 02000 00 0000 000</t>
  </si>
  <si>
    <t>000 1 17 00000 00 0000 000</t>
  </si>
  <si>
    <t>Прочие неналоговые доходы</t>
  </si>
  <si>
    <t>Фактическое исполнение за 2020 год</t>
  </si>
  <si>
    <t>Транспортный налог</t>
  </si>
  <si>
    <t xml:space="preserve"> 000 1 06 04000 00 0000 110 </t>
  </si>
  <si>
    <t>Анализ исполнения налоговых и неналоговых доходов  бюджета сельского поселения   Лыхма за 2021 год</t>
  </si>
  <si>
    <t>План на 2021 год (уточненный)</t>
  </si>
  <si>
    <t>Процент исполнения к 2020 году (гр.5/гр.3*100)</t>
  </si>
  <si>
    <t>000 1 13 00000 00 0000 000</t>
  </si>
  <si>
    <t xml:space="preserve">Доходы от оказания платных услуг (работ) и компенсации затрат государства
</t>
  </si>
  <si>
    <t>Фактическое исполнение за 2021 год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</si>
</sst>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_ ;\-#,##0.0\ "/>
    <numFmt numFmtId="170" formatCode="#,##0.00_ ;\-#,##0.0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53" applyFont="1">
      <alignment/>
      <protection/>
    </xf>
    <xf numFmtId="164" fontId="22" fillId="0" borderId="0" xfId="63" applyFont="1" applyAlignment="1">
      <alignment horizontal="right" vertical="center"/>
    </xf>
    <xf numFmtId="0" fontId="14" fillId="0" borderId="0" xfId="53">
      <alignment/>
      <protection/>
    </xf>
    <xf numFmtId="164" fontId="21" fillId="0" borderId="0" xfId="63" applyFont="1" applyAlignment="1">
      <alignment horizontal="left" vertical="center"/>
    </xf>
    <xf numFmtId="0" fontId="14" fillId="0" borderId="0" xfId="53" applyAlignment="1">
      <alignment horizontal="center"/>
      <protection/>
    </xf>
    <xf numFmtId="0" fontId="14" fillId="0" borderId="0" xfId="53" applyFill="1">
      <alignment/>
      <protection/>
    </xf>
    <xf numFmtId="0" fontId="24" fillId="0" borderId="0" xfId="53" applyFont="1">
      <alignment/>
      <protection/>
    </xf>
    <xf numFmtId="3" fontId="23" fillId="0" borderId="0" xfId="53" applyNumberFormat="1" applyFont="1" applyAlignment="1">
      <alignment horizontal="center"/>
      <protection/>
    </xf>
    <xf numFmtId="0" fontId="25" fillId="0" borderId="0" xfId="53" applyFont="1">
      <alignment/>
      <protection/>
    </xf>
    <xf numFmtId="164" fontId="25" fillId="0" borderId="0" xfId="63" applyFont="1" applyAlignment="1">
      <alignment horizontal="right" vertical="center"/>
    </xf>
    <xf numFmtId="164" fontId="25" fillId="0" borderId="0" xfId="63" applyFont="1" applyAlignment="1">
      <alignment horizontal="left" vertical="center"/>
    </xf>
    <xf numFmtId="0" fontId="25" fillId="0" borderId="10" xfId="53" applyFont="1" applyBorder="1" applyAlignment="1">
      <alignment horizontal="right"/>
      <protection/>
    </xf>
    <xf numFmtId="0" fontId="25" fillId="0" borderId="0" xfId="53" applyFont="1" applyAlignment="1">
      <alignment horizontal="center"/>
      <protection/>
    </xf>
    <xf numFmtId="164" fontId="26" fillId="0" borderId="11" xfId="63" applyFont="1" applyFill="1" applyBorder="1" applyAlignment="1">
      <alignment horizontal="center" vertical="center" wrapText="1"/>
    </xf>
    <xf numFmtId="0" fontId="26" fillId="0" borderId="11" xfId="53" applyFont="1" applyBorder="1" applyAlignment="1">
      <alignment horizontal="center" vertical="center"/>
      <protection/>
    </xf>
    <xf numFmtId="3" fontId="26" fillId="0" borderId="11" xfId="63" applyNumberFormat="1" applyFont="1" applyFill="1" applyBorder="1" applyAlignment="1">
      <alignment horizontal="center" vertical="center" wrapText="1"/>
    </xf>
    <xf numFmtId="3" fontId="26" fillId="0" borderId="11" xfId="63" applyNumberFormat="1" applyFont="1" applyBorder="1" applyAlignment="1">
      <alignment horizontal="center" vertical="center" wrapText="1"/>
    </xf>
    <xf numFmtId="0" fontId="25" fillId="24" borderId="11" xfId="53" applyFont="1" applyFill="1" applyBorder="1" applyAlignment="1">
      <alignment vertical="center" wrapText="1"/>
      <protection/>
    </xf>
    <xf numFmtId="0" fontId="25" fillId="24" borderId="11" xfId="53" applyFont="1" applyFill="1" applyBorder="1" applyAlignment="1">
      <alignment horizontal="center" vertical="center"/>
      <protection/>
    </xf>
    <xf numFmtId="169" fontId="25" fillId="24" borderId="11" xfId="63" applyNumberFormat="1" applyFont="1" applyFill="1" applyBorder="1" applyAlignment="1">
      <alignment horizontal="center" vertical="center" wrapText="1"/>
    </xf>
    <xf numFmtId="0" fontId="25" fillId="25" borderId="11" xfId="53" applyFont="1" applyFill="1" applyBorder="1" applyAlignment="1">
      <alignment vertical="center" wrapText="1"/>
      <protection/>
    </xf>
    <xf numFmtId="0" fontId="25" fillId="25" borderId="11" xfId="53" applyFont="1" applyFill="1" applyBorder="1" applyAlignment="1">
      <alignment horizontal="center" vertical="center"/>
      <protection/>
    </xf>
    <xf numFmtId="169" fontId="25" fillId="25" borderId="11" xfId="63" applyNumberFormat="1" applyFont="1" applyFill="1" applyBorder="1" applyAlignment="1">
      <alignment horizontal="center" vertical="center" wrapText="1"/>
    </xf>
    <xf numFmtId="170" fontId="25" fillId="25" borderId="11" xfId="63" applyNumberFormat="1" applyFont="1" applyFill="1" applyBorder="1" applyAlignment="1">
      <alignment horizontal="center" vertical="center" wrapText="1"/>
    </xf>
    <xf numFmtId="170" fontId="25" fillId="24" borderId="11" xfId="63" applyNumberFormat="1" applyFont="1" applyFill="1" applyBorder="1" applyAlignment="1">
      <alignment horizontal="center" vertical="center" wrapText="1"/>
    </xf>
    <xf numFmtId="3" fontId="26" fillId="0" borderId="11" xfId="53" applyNumberFormat="1" applyFont="1" applyFill="1" applyBorder="1" applyAlignment="1">
      <alignment horizontal="center" vertical="center"/>
      <protection/>
    </xf>
    <xf numFmtId="3" fontId="26" fillId="0" borderId="11" xfId="53" applyNumberFormat="1" applyFont="1" applyBorder="1" applyAlignment="1">
      <alignment horizontal="center" vertical="center"/>
      <protection/>
    </xf>
    <xf numFmtId="0" fontId="26" fillId="25" borderId="11" xfId="53" applyFont="1" applyFill="1" applyBorder="1" applyAlignment="1">
      <alignment vertical="center" wrapText="1"/>
      <protection/>
    </xf>
    <xf numFmtId="0" fontId="26" fillId="25" borderId="11" xfId="53" applyFont="1" applyFill="1" applyBorder="1" applyAlignment="1">
      <alignment horizontal="center" vertical="center"/>
      <protection/>
    </xf>
    <xf numFmtId="170" fontId="26" fillId="25" borderId="11" xfId="63" applyNumberFormat="1" applyFont="1" applyFill="1" applyBorder="1" applyAlignment="1">
      <alignment horizontal="center" vertical="center" wrapText="1"/>
    </xf>
    <xf numFmtId="169" fontId="26" fillId="25" borderId="11" xfId="63" applyNumberFormat="1" applyFont="1" applyFill="1" applyBorder="1" applyAlignment="1">
      <alignment horizontal="center" vertical="center" wrapText="1"/>
    </xf>
    <xf numFmtId="0" fontId="26" fillId="25" borderId="11" xfId="53" applyFont="1" applyFill="1" applyBorder="1" applyAlignment="1">
      <alignment horizontal="left" vertical="center" wrapText="1"/>
      <protection/>
    </xf>
    <xf numFmtId="0" fontId="26" fillId="25" borderId="11" xfId="53" applyFont="1" applyFill="1" applyBorder="1" applyAlignment="1">
      <alignment horizontal="left" vertical="center"/>
      <protection/>
    </xf>
    <xf numFmtId="0" fontId="25" fillId="0" borderId="11" xfId="53" applyFont="1" applyFill="1" applyBorder="1" applyAlignment="1">
      <alignment horizontal="center" vertical="center"/>
      <protection/>
    </xf>
    <xf numFmtId="4" fontId="25" fillId="0" borderId="0" xfId="53" applyNumberFormat="1" applyFont="1">
      <alignment/>
      <protection/>
    </xf>
    <xf numFmtId="169" fontId="25" fillId="0" borderId="11" xfId="63" applyNumberFormat="1" applyFont="1" applyFill="1" applyBorder="1" applyAlignment="1">
      <alignment horizontal="center" vertical="center" wrapText="1"/>
    </xf>
    <xf numFmtId="164" fontId="21" fillId="0" borderId="0" xfId="63" applyFont="1" applyAlignment="1">
      <alignment horizontal="right" vertical="center"/>
    </xf>
    <xf numFmtId="0" fontId="27" fillId="0" borderId="0" xfId="53" applyFont="1" applyAlignment="1">
      <alignment horizontal="center"/>
      <protection/>
    </xf>
    <xf numFmtId="164" fontId="25" fillId="0" borderId="0" xfId="63" applyFont="1" applyAlignment="1">
      <alignment horizontal="right" vertical="center"/>
    </xf>
    <xf numFmtId="164" fontId="22" fillId="0" borderId="0" xfId="63" applyFont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Хан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Ханты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6" sqref="O16"/>
    </sheetView>
  </sheetViews>
  <sheetFormatPr defaultColWidth="9.140625" defaultRowHeight="12.75"/>
  <cols>
    <col min="1" max="1" width="42.140625" style="1" customWidth="1"/>
    <col min="2" max="2" width="28.57421875" style="1" customWidth="1"/>
    <col min="3" max="3" width="21.28125" style="1" customWidth="1"/>
    <col min="4" max="4" width="19.7109375" style="2" customWidth="1"/>
    <col min="5" max="5" width="19.421875" style="2" customWidth="1"/>
    <col min="6" max="6" width="18.140625" style="4" customWidth="1"/>
    <col min="7" max="7" width="19.00390625" style="3" customWidth="1"/>
    <col min="8" max="16384" width="9.140625" style="3" customWidth="1"/>
  </cols>
  <sheetData>
    <row r="1" spans="6:7" ht="15.75">
      <c r="F1" s="39"/>
      <c r="G1" s="39"/>
    </row>
    <row r="2" spans="6:7" ht="12.75">
      <c r="F2" s="40"/>
      <c r="G2" s="40"/>
    </row>
    <row r="3" spans="6:7" ht="12.75">
      <c r="F3" s="37"/>
      <c r="G3" s="37"/>
    </row>
    <row r="4" spans="1:7" ht="22.5" customHeight="1">
      <c r="A4" s="38" t="s">
        <v>35</v>
      </c>
      <c r="B4" s="38"/>
      <c r="C4" s="38"/>
      <c r="D4" s="38"/>
      <c r="E4" s="38"/>
      <c r="F4" s="38"/>
      <c r="G4" s="38"/>
    </row>
    <row r="5" spans="1:7" ht="15.75">
      <c r="A5" s="13"/>
      <c r="B5" s="13"/>
      <c r="C5" s="13"/>
      <c r="D5" s="13"/>
      <c r="E5" s="13"/>
      <c r="F5" s="13"/>
      <c r="G5" s="13"/>
    </row>
    <row r="6" spans="1:7" ht="14.25" customHeight="1">
      <c r="A6" s="9"/>
      <c r="B6" s="9"/>
      <c r="C6" s="9"/>
      <c r="D6" s="10"/>
      <c r="E6" s="10"/>
      <c r="F6" s="11"/>
      <c r="G6" s="12" t="s">
        <v>20</v>
      </c>
    </row>
    <row r="7" spans="1:7" s="5" customFormat="1" ht="137.25" customHeight="1">
      <c r="A7" s="15" t="s">
        <v>18</v>
      </c>
      <c r="B7" s="15" t="s">
        <v>19</v>
      </c>
      <c r="C7" s="14" t="s">
        <v>32</v>
      </c>
      <c r="D7" s="14" t="s">
        <v>36</v>
      </c>
      <c r="E7" s="14" t="s">
        <v>40</v>
      </c>
      <c r="F7" s="14" t="s">
        <v>16</v>
      </c>
      <c r="G7" s="14" t="s">
        <v>37</v>
      </c>
    </row>
    <row r="8" spans="1:7" s="8" customFormat="1" ht="26.25" customHeight="1">
      <c r="A8" s="26">
        <v>1</v>
      </c>
      <c r="B8" s="26">
        <v>2</v>
      </c>
      <c r="C8" s="26">
        <v>3</v>
      </c>
      <c r="D8" s="16">
        <v>4</v>
      </c>
      <c r="E8" s="16">
        <v>5</v>
      </c>
      <c r="F8" s="17">
        <v>6</v>
      </c>
      <c r="G8" s="27">
        <v>7</v>
      </c>
    </row>
    <row r="9" spans="1:7" ht="15.75">
      <c r="A9" s="21" t="s">
        <v>0</v>
      </c>
      <c r="B9" s="22" t="s">
        <v>1</v>
      </c>
      <c r="C9" s="24">
        <f>C10</f>
        <v>15565527.23</v>
      </c>
      <c r="D9" s="24">
        <f>D10</f>
        <v>15086000</v>
      </c>
      <c r="E9" s="24">
        <f>E10</f>
        <v>15253723.23</v>
      </c>
      <c r="F9" s="23">
        <f>E9/D9*100</f>
        <v>101.1117806575633</v>
      </c>
      <c r="G9" s="23">
        <f>E9/C9*100</f>
        <v>97.99682981891516</v>
      </c>
    </row>
    <row r="10" spans="1:7" s="6" customFormat="1" ht="15.75">
      <c r="A10" s="18" t="s">
        <v>2</v>
      </c>
      <c r="B10" s="19" t="s">
        <v>3</v>
      </c>
      <c r="C10" s="25">
        <v>15565527.23</v>
      </c>
      <c r="D10" s="25">
        <v>15086000</v>
      </c>
      <c r="E10" s="25">
        <v>15253723.23</v>
      </c>
      <c r="F10" s="20">
        <f>E10/D10*100</f>
        <v>101.1117806575633</v>
      </c>
      <c r="G10" s="36">
        <f aca="true" t="shared" si="0" ref="G10:G24">E10/C10*100</f>
        <v>97.99682981891516</v>
      </c>
    </row>
    <row r="11" spans="1:7" s="6" customFormat="1" ht="47.25">
      <c r="A11" s="21" t="s">
        <v>26</v>
      </c>
      <c r="B11" s="22" t="s">
        <v>27</v>
      </c>
      <c r="C11" s="24">
        <f>C12</f>
        <v>752025.44</v>
      </c>
      <c r="D11" s="24">
        <f>D12</f>
        <v>887600</v>
      </c>
      <c r="E11" s="24">
        <f>E12</f>
        <v>860296.72</v>
      </c>
      <c r="F11" s="23">
        <f aca="true" t="shared" si="1" ref="F11:F25">E11/D11*100</f>
        <v>96.92392068499323</v>
      </c>
      <c r="G11" s="23">
        <f t="shared" si="0"/>
        <v>114.39728953850286</v>
      </c>
    </row>
    <row r="12" spans="1:7" s="6" customFormat="1" ht="15.75">
      <c r="A12" s="18" t="s">
        <v>28</v>
      </c>
      <c r="B12" s="34" t="s">
        <v>29</v>
      </c>
      <c r="C12" s="25">
        <v>752025.44</v>
      </c>
      <c r="D12" s="25">
        <v>887600</v>
      </c>
      <c r="E12" s="25">
        <v>860296.72</v>
      </c>
      <c r="F12" s="20">
        <f t="shared" si="1"/>
        <v>96.92392068499323</v>
      </c>
      <c r="G12" s="36">
        <f t="shared" si="0"/>
        <v>114.39728953850286</v>
      </c>
    </row>
    <row r="13" spans="1:7" ht="15.75">
      <c r="A13" s="21" t="s">
        <v>4</v>
      </c>
      <c r="B13" s="22" t="s">
        <v>5</v>
      </c>
      <c r="C13" s="24">
        <f>C14</f>
        <v>0</v>
      </c>
      <c r="D13" s="24">
        <f>D14</f>
        <v>0</v>
      </c>
      <c r="E13" s="24">
        <f>E14</f>
        <v>0</v>
      </c>
      <c r="F13" s="23">
        <v>0</v>
      </c>
      <c r="G13" s="23">
        <f>G14</f>
        <v>0</v>
      </c>
    </row>
    <row r="14" spans="1:7" s="6" customFormat="1" ht="15.75">
      <c r="A14" s="18" t="s">
        <v>13</v>
      </c>
      <c r="B14" s="19" t="s">
        <v>14</v>
      </c>
      <c r="C14" s="25">
        <v>0</v>
      </c>
      <c r="D14" s="25">
        <v>0</v>
      </c>
      <c r="E14" s="25">
        <v>0</v>
      </c>
      <c r="F14" s="20">
        <v>0</v>
      </c>
      <c r="G14" s="36">
        <v>0</v>
      </c>
    </row>
    <row r="15" spans="1:7" ht="15.75">
      <c r="A15" s="21" t="s">
        <v>15</v>
      </c>
      <c r="B15" s="22" t="s">
        <v>6</v>
      </c>
      <c r="C15" s="24">
        <f>C16+C18+C17</f>
        <v>386576.69999999995</v>
      </c>
      <c r="D15" s="24">
        <f>D16+D18+D17</f>
        <v>319100</v>
      </c>
      <c r="E15" s="24">
        <f>E16+E18+E17</f>
        <v>502556.92000000004</v>
      </c>
      <c r="F15" s="23">
        <f t="shared" si="1"/>
        <v>157.49198370416798</v>
      </c>
      <c r="G15" s="23">
        <f t="shared" si="0"/>
        <v>130.00186508912722</v>
      </c>
    </row>
    <row r="16" spans="1:7" s="6" customFormat="1" ht="15.75">
      <c r="A16" s="18" t="s">
        <v>7</v>
      </c>
      <c r="B16" s="19" t="s">
        <v>8</v>
      </c>
      <c r="C16" s="25">
        <v>275344.12</v>
      </c>
      <c r="D16" s="25">
        <v>206000</v>
      </c>
      <c r="E16" s="25">
        <v>380603.57</v>
      </c>
      <c r="F16" s="20">
        <f t="shared" si="1"/>
        <v>184.7590145631068</v>
      </c>
      <c r="G16" s="36">
        <f t="shared" si="0"/>
        <v>138.22832679339584</v>
      </c>
    </row>
    <row r="17" spans="1:7" s="6" customFormat="1" ht="15.75">
      <c r="A17" s="18" t="s">
        <v>33</v>
      </c>
      <c r="B17" s="19" t="s">
        <v>34</v>
      </c>
      <c r="C17" s="25">
        <v>48745.36</v>
      </c>
      <c r="D17" s="25">
        <v>50000</v>
      </c>
      <c r="E17" s="25">
        <v>58502.89</v>
      </c>
      <c r="F17" s="20">
        <f t="shared" si="1"/>
        <v>117.00577999999999</v>
      </c>
      <c r="G17" s="36">
        <f t="shared" si="0"/>
        <v>120.01735139508662</v>
      </c>
    </row>
    <row r="18" spans="1:7" s="6" customFormat="1" ht="15.75">
      <c r="A18" s="18" t="s">
        <v>9</v>
      </c>
      <c r="B18" s="19" t="s">
        <v>10</v>
      </c>
      <c r="C18" s="25">
        <v>62487.22</v>
      </c>
      <c r="D18" s="25">
        <v>63100</v>
      </c>
      <c r="E18" s="25">
        <v>63450.46</v>
      </c>
      <c r="F18" s="20">
        <f t="shared" si="1"/>
        <v>100.55540412044375</v>
      </c>
      <c r="G18" s="36">
        <f t="shared" si="0"/>
        <v>101.54149920575759</v>
      </c>
    </row>
    <row r="19" spans="1:7" ht="15.75">
      <c r="A19" s="21" t="s">
        <v>24</v>
      </c>
      <c r="B19" s="22" t="s">
        <v>25</v>
      </c>
      <c r="C19" s="24">
        <v>11300</v>
      </c>
      <c r="D19" s="24">
        <v>18000</v>
      </c>
      <c r="E19" s="24">
        <v>16700</v>
      </c>
      <c r="F19" s="23">
        <f t="shared" si="1"/>
        <v>92.77777777777779</v>
      </c>
      <c r="G19" s="23">
        <f t="shared" si="0"/>
        <v>147.78761061946904</v>
      </c>
    </row>
    <row r="20" spans="1:7" ht="15.75">
      <c r="A20" s="28" t="s">
        <v>21</v>
      </c>
      <c r="B20" s="29"/>
      <c r="C20" s="30">
        <f>C9+C13+C15+C19+C11</f>
        <v>16715429.37</v>
      </c>
      <c r="D20" s="30">
        <f>D9+D13+D15+D19+D11</f>
        <v>16310700</v>
      </c>
      <c r="E20" s="30">
        <f>E9+E13+E15+E19+E11</f>
        <v>16633276.870000001</v>
      </c>
      <c r="F20" s="31">
        <f t="shared" si="1"/>
        <v>101.97770095704048</v>
      </c>
      <c r="G20" s="31">
        <f t="shared" si="0"/>
        <v>99.50852294498974</v>
      </c>
    </row>
    <row r="21" spans="1:7" ht="78.75">
      <c r="A21" s="21" t="s">
        <v>11</v>
      </c>
      <c r="B21" s="22" t="s">
        <v>12</v>
      </c>
      <c r="C21" s="24">
        <v>299395.07</v>
      </c>
      <c r="D21" s="24">
        <v>337000</v>
      </c>
      <c r="E21" s="24">
        <v>310150.73</v>
      </c>
      <c r="F21" s="23">
        <f t="shared" si="1"/>
        <v>92.03285756676557</v>
      </c>
      <c r="G21" s="23">
        <f t="shared" si="0"/>
        <v>103.59246396408597</v>
      </c>
    </row>
    <row r="22" spans="1:7" ht="47.25" customHeight="1">
      <c r="A22" s="21" t="s">
        <v>39</v>
      </c>
      <c r="B22" s="22" t="s">
        <v>38</v>
      </c>
      <c r="C22" s="24">
        <v>0</v>
      </c>
      <c r="D22" s="24">
        <v>0</v>
      </c>
      <c r="E22" s="24">
        <v>1711.83</v>
      </c>
      <c r="F22" s="23">
        <v>0</v>
      </c>
      <c r="G22" s="23">
        <v>0</v>
      </c>
    </row>
    <row r="23" spans="1:7" ht="15.75">
      <c r="A23" s="21" t="s">
        <v>31</v>
      </c>
      <c r="B23" s="22" t="s">
        <v>30</v>
      </c>
      <c r="C23" s="24">
        <v>0</v>
      </c>
      <c r="D23" s="24">
        <v>35000</v>
      </c>
      <c r="E23" s="24">
        <v>35000</v>
      </c>
      <c r="F23" s="23">
        <v>0</v>
      </c>
      <c r="G23" s="23">
        <v>0</v>
      </c>
    </row>
    <row r="24" spans="1:7" ht="15.75">
      <c r="A24" s="28" t="s">
        <v>22</v>
      </c>
      <c r="B24" s="29"/>
      <c r="C24" s="30">
        <f>C21+C23+C22</f>
        <v>299395.07</v>
      </c>
      <c r="D24" s="30">
        <f>D21+D23+D22</f>
        <v>372000</v>
      </c>
      <c r="E24" s="30">
        <f>E21+E23+E22</f>
        <v>346862.56</v>
      </c>
      <c r="F24" s="31">
        <f t="shared" si="1"/>
        <v>93.24262365591397</v>
      </c>
      <c r="G24" s="31">
        <f t="shared" si="0"/>
        <v>115.85446614067492</v>
      </c>
    </row>
    <row r="25" spans="1:7" s="7" customFormat="1" ht="15.75">
      <c r="A25" s="32" t="s">
        <v>23</v>
      </c>
      <c r="B25" s="33" t="s">
        <v>17</v>
      </c>
      <c r="C25" s="30">
        <f>C20+C24</f>
        <v>17014824.439999998</v>
      </c>
      <c r="D25" s="30">
        <f>D20+D24</f>
        <v>16682700</v>
      </c>
      <c r="E25" s="30">
        <f>E20+E24</f>
        <v>16980139.43</v>
      </c>
      <c r="F25" s="31">
        <f t="shared" si="1"/>
        <v>101.78292140960397</v>
      </c>
      <c r="G25" s="31">
        <f>E25/C25*100</f>
        <v>99.79614829337612</v>
      </c>
    </row>
    <row r="26" spans="1:7" ht="15.75">
      <c r="A26" s="9"/>
      <c r="B26" s="9"/>
      <c r="C26" s="35"/>
      <c r="D26" s="10"/>
      <c r="E26" s="10"/>
      <c r="F26" s="11"/>
      <c r="G26" s="9"/>
    </row>
  </sheetData>
  <sheetProtection/>
  <mergeCells count="4">
    <mergeCell ref="F3:G3"/>
    <mergeCell ref="A4:G4"/>
    <mergeCell ref="F1:G1"/>
    <mergeCell ref="F2:G2"/>
  </mergeCells>
  <printOptions horizontalCentered="1"/>
  <pageMargins left="0.2362204724409449" right="0.15748031496062992" top="0.984251968503937" bottom="0.1968503937007874" header="0.2755905511811024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kosarevaNG</dc:creator>
  <cp:keywords/>
  <dc:description/>
  <cp:lastModifiedBy>AzanovaTM</cp:lastModifiedBy>
  <cp:lastPrinted>2018-03-16T09:20:29Z</cp:lastPrinted>
  <dcterms:created xsi:type="dcterms:W3CDTF">2009-04-30T05:32:33Z</dcterms:created>
  <dcterms:modified xsi:type="dcterms:W3CDTF">2022-03-09T05:59:24Z</dcterms:modified>
  <cp:category/>
  <cp:version/>
  <cp:contentType/>
  <cp:contentStatus/>
</cp:coreProperties>
</file>